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bsada 1920\"/>
    </mc:Choice>
  </mc:AlternateContent>
  <bookViews>
    <workbookView xWindow="0" yWindow="0" windowWidth="23040" windowHeight="9384"/>
  </bookViews>
  <sheets>
    <sheet name="Ekwiwalenty" sheetId="4" r:id="rId1"/>
  </sheets>
  <calcPr calcId="152511"/>
</workbook>
</file>

<file path=xl/calcChain.xml><?xml version="1.0" encoding="utf-8"?>
<calcChain xmlns="http://schemas.openxmlformats.org/spreadsheetml/2006/main">
  <c r="Q37" i="4" l="1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36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E16" i="4" l="1"/>
  <c r="F16" i="4" s="1"/>
  <c r="H16" i="4" s="1"/>
  <c r="E17" i="4"/>
  <c r="F17" i="4" s="1"/>
  <c r="H17" i="4" s="1"/>
  <c r="E15" i="4" l="1"/>
  <c r="F15" i="4" s="1"/>
  <c r="H15" i="4" s="1"/>
  <c r="E14" i="4"/>
  <c r="F14" i="4" s="1"/>
  <c r="H14" i="4" s="1"/>
  <c r="N37" i="4" l="1"/>
  <c r="O37" i="4" s="1"/>
  <c r="P37" i="4" s="1"/>
  <c r="R37" i="4" s="1"/>
  <c r="N38" i="4"/>
  <c r="O38" i="4" s="1"/>
  <c r="N39" i="4"/>
  <c r="O39" i="4" s="1"/>
  <c r="P39" i="4" s="1"/>
  <c r="R39" i="4" s="1"/>
  <c r="N40" i="4"/>
  <c r="O40" i="4" s="1"/>
  <c r="N41" i="4"/>
  <c r="O41" i="4" s="1"/>
  <c r="P41" i="4" s="1"/>
  <c r="R41" i="4" s="1"/>
  <c r="N42" i="4"/>
  <c r="O42" i="4" s="1"/>
  <c r="P42" i="4" s="1"/>
  <c r="R42" i="4" s="1"/>
  <c r="N43" i="4"/>
  <c r="O43" i="4" s="1"/>
  <c r="P43" i="4" s="1"/>
  <c r="R43" i="4" s="1"/>
  <c r="N44" i="4"/>
  <c r="O44" i="4" s="1"/>
  <c r="N45" i="4"/>
  <c r="O45" i="4" s="1"/>
  <c r="P45" i="4" s="1"/>
  <c r="R45" i="4" s="1"/>
  <c r="N46" i="4"/>
  <c r="N47" i="4"/>
  <c r="O47" i="4" s="1"/>
  <c r="P47" i="4" s="1"/>
  <c r="R47" i="4" s="1"/>
  <c r="N48" i="4"/>
  <c r="O48" i="4" s="1"/>
  <c r="N49" i="4"/>
  <c r="O49" i="4" s="1"/>
  <c r="P49" i="4" s="1"/>
  <c r="R49" i="4" s="1"/>
  <c r="N50" i="4"/>
  <c r="O50" i="4" s="1"/>
  <c r="N51" i="4"/>
  <c r="O51" i="4" s="1"/>
  <c r="P51" i="4" s="1"/>
  <c r="R51" i="4" s="1"/>
  <c r="N52" i="4"/>
  <c r="O52" i="4" s="1"/>
  <c r="P52" i="4" s="1"/>
  <c r="R52" i="4" s="1"/>
  <c r="N36" i="4"/>
  <c r="O36" i="4" s="1"/>
  <c r="O46" i="4" l="1"/>
  <c r="P46" i="4" s="1"/>
  <c r="R46" i="4" s="1"/>
  <c r="P48" i="4"/>
  <c r="R48" i="4" s="1"/>
  <c r="P38" i="4"/>
  <c r="R38" i="4" s="1"/>
  <c r="P40" i="4"/>
  <c r="R40" i="4" s="1"/>
  <c r="P36" i="4"/>
  <c r="R36" i="4" s="1"/>
  <c r="P44" i="4"/>
  <c r="R44" i="4" s="1"/>
  <c r="P50" i="4"/>
  <c r="R50" i="4" s="1"/>
  <c r="O11" i="4"/>
  <c r="P11" i="4" s="1"/>
  <c r="R11" i="4" s="1"/>
  <c r="O10" i="4"/>
  <c r="P10" i="4" s="1"/>
  <c r="R10" i="4" s="1"/>
  <c r="O9" i="4"/>
  <c r="P9" i="4" s="1"/>
  <c r="R9" i="4" s="1"/>
  <c r="O8" i="4"/>
  <c r="P8" i="4" s="1"/>
  <c r="R8" i="4" s="1"/>
  <c r="O23" i="4" l="1"/>
  <c r="P23" i="4" s="1"/>
  <c r="R23" i="4" s="1"/>
  <c r="O22" i="4"/>
  <c r="P22" i="4" s="1"/>
  <c r="R22" i="4" s="1"/>
  <c r="O12" i="4"/>
  <c r="P12" i="4" s="1"/>
  <c r="R12" i="4" s="1"/>
  <c r="E24" i="4" l="1"/>
  <c r="F24" i="4" s="1"/>
  <c r="H24" i="4" s="1"/>
  <c r="E23" i="4"/>
  <c r="F23" i="4" s="1"/>
  <c r="H23" i="4" s="1"/>
  <c r="E22" i="4"/>
  <c r="F22" i="4" s="1"/>
  <c r="H22" i="4" s="1"/>
  <c r="E21" i="4"/>
  <c r="F21" i="4" s="1"/>
  <c r="H21" i="4" s="1"/>
  <c r="E20" i="4"/>
  <c r="F20" i="4" s="1"/>
  <c r="H20" i="4" s="1"/>
  <c r="E19" i="4"/>
  <c r="F19" i="4" s="1"/>
  <c r="H19" i="4" s="1"/>
  <c r="E18" i="4"/>
  <c r="F18" i="4" s="1"/>
  <c r="H18" i="4" s="1"/>
  <c r="O6" i="4"/>
  <c r="P6" i="4" s="1"/>
  <c r="R6" i="4" s="1"/>
  <c r="O7" i="4"/>
  <c r="P7" i="4" s="1"/>
  <c r="R7" i="4" s="1"/>
  <c r="O29" i="4"/>
  <c r="P29" i="4" s="1"/>
  <c r="R29" i="4" s="1"/>
  <c r="O28" i="4"/>
  <c r="P28" i="4" s="1"/>
  <c r="R28" i="4" s="1"/>
  <c r="O25" i="4"/>
  <c r="P25" i="4" s="1"/>
  <c r="R25" i="4" s="1"/>
  <c r="O24" i="4"/>
  <c r="P24" i="4" s="1"/>
  <c r="R24" i="4" s="1"/>
  <c r="O21" i="4"/>
  <c r="P21" i="4" s="1"/>
  <c r="R21" i="4" s="1"/>
  <c r="O20" i="4"/>
  <c r="P20" i="4" s="1"/>
  <c r="R20" i="4" s="1"/>
  <c r="O19" i="4"/>
  <c r="P19" i="4" s="1"/>
  <c r="R19" i="4" s="1"/>
  <c r="O18" i="4"/>
  <c r="P18" i="4" s="1"/>
  <c r="R18" i="4" s="1"/>
  <c r="O13" i="4"/>
  <c r="P13" i="4" s="1"/>
  <c r="R13" i="4" s="1"/>
  <c r="O26" i="4" l="1"/>
  <c r="P26" i="4" s="1"/>
  <c r="R26" i="4" s="1"/>
  <c r="O27" i="4"/>
  <c r="P27" i="4" s="1"/>
  <c r="R27" i="4" s="1"/>
  <c r="O31" i="4"/>
  <c r="P31" i="4" s="1"/>
  <c r="O30" i="4"/>
  <c r="P30" i="4" s="1"/>
  <c r="O17" i="4"/>
  <c r="P17" i="4" s="1"/>
  <c r="O16" i="4"/>
  <c r="P16" i="4" s="1"/>
  <c r="O15" i="4"/>
  <c r="P15" i="4" s="1"/>
  <c r="O14" i="4"/>
  <c r="P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H6" i="4" s="1"/>
  <c r="R30" i="4" l="1"/>
  <c r="H7" i="4"/>
  <c r="H8" i="4"/>
  <c r="H9" i="4"/>
  <c r="H12" i="4"/>
  <c r="R14" i="4"/>
  <c r="R15" i="4"/>
  <c r="R17" i="4"/>
  <c r="R31" i="4"/>
  <c r="H10" i="4"/>
  <c r="H13" i="4"/>
  <c r="H11" i="4"/>
  <c r="R16" i="4" l="1"/>
</calcChain>
</file>

<file path=xl/sharedStrings.xml><?xml version="1.0" encoding="utf-8"?>
<sst xmlns="http://schemas.openxmlformats.org/spreadsheetml/2006/main" count="92" uniqueCount="40">
  <si>
    <t>Klasa</t>
  </si>
  <si>
    <t>A</t>
  </si>
  <si>
    <t>G</t>
  </si>
  <si>
    <t>Ekwiwalent brutto</t>
  </si>
  <si>
    <t>Koszty uzyskania przychodu (20%)</t>
  </si>
  <si>
    <t>IV liga</t>
  </si>
  <si>
    <t>Klasa okręgowa</t>
  </si>
  <si>
    <t>A klasa</t>
  </si>
  <si>
    <t>B klasa</t>
  </si>
  <si>
    <t>I liga juniorów A1</t>
  </si>
  <si>
    <t>I liga juniorów młodszych B1</t>
  </si>
  <si>
    <t>II liga juniorów młodszych B1
III liga kobiet</t>
  </si>
  <si>
    <t>I i II liga młodzików D1</t>
  </si>
  <si>
    <t>Ekstraklasa juniorów młodszych B1</t>
  </si>
  <si>
    <t>Ekstraklasa młodzików D1</t>
  </si>
  <si>
    <t>rozgrywki turniejowe orlików E1 i żaków F1
- pierwsze 3h (stawka za 1h)</t>
  </si>
  <si>
    <t>rozgrywki turniejowe orlików E1 i żaków F1
- każda kolejna godzina (stawka za 1h)</t>
  </si>
  <si>
    <t>Ekstraklasa trampkarzy C1</t>
  </si>
  <si>
    <t>WPP - finał</t>
  </si>
  <si>
    <t>WPP - 1/8, 1/4 i 1/2 finału</t>
  </si>
  <si>
    <t>WPP - I i II runda</t>
  </si>
  <si>
    <t>WPP - runda wstępna</t>
  </si>
  <si>
    <t>WPP - runda przedwstępna</t>
  </si>
  <si>
    <t>I liga trampkarzy C1</t>
  </si>
  <si>
    <t>II liga trampkarzy C1</t>
  </si>
  <si>
    <t>Ekstraklasa juniorów A1</t>
  </si>
  <si>
    <t>II liga juniorów A1</t>
  </si>
  <si>
    <t>UWAGI</t>
  </si>
  <si>
    <t>ROGRYWKI SENIORSKIE</t>
  </si>
  <si>
    <t>ROZGRYWKI MŁODZIEŻOWE</t>
  </si>
  <si>
    <t>Ekwiwalent bazowy brutto</t>
  </si>
  <si>
    <t>75% ekwiwalentu bazowego brutto</t>
  </si>
  <si>
    <t>T</t>
  </si>
  <si>
    <t>1. Obserwatorzy i delegaci meczowi na meczach IV ligi, klasy okręgowej i A klasy pobierają ekwiwalent wg. stawek dla sędziego asystenta. Na meczach drużyn młodzieżowych oraz B klasy pobierają ekwiwalent w wysokości 145 zł brutto.</t>
  </si>
  <si>
    <t>WYLICZENIA DLA 75% EKWIWALENTU</t>
  </si>
  <si>
    <r>
      <t>2. Obserwatorzy TV pobierają ekwiwalent w następującej wysokości: III liga (obserwacja pełna) - 180 zł brutto, IV liga i klasy niższe (obserwacja pełna) - 150 zł brutto, IV liga i klasy niższe (obserwacja skrócona) - 60 zł brutto.
3. W przypadku, gdy mecz odbywa się w miejscowości zamieszkania sędziego/obserwatora/delegata, to otrzymuje on 75% ekwiwalentu.
4. W przypadku, gdy sędzia/obserwator/delegat jest wyznaczony na więcej niż jeden mecz rozgrywany w tym samym dniu, w tej miejscowości, to za każdy z tych meczów pobiera 75% ekwiwalentu (dotyczy tylko takiej sytuacji, gdy do 4 godzin od planowanej godziny rozpoczęcia poprzedniego meczu, rozpoczyna się kolejny mecz; jeżeli kolejny mecz rozpoczyna się później niż 4 godziny od planowanego rozpoczęcia poprzedniego meczu, to sędzia otrzymuje 100% ekwiwalentu za każdy z tych meczów).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
5. W przypadku nie odbycia się meczu (z różnych przyczyn) sędziowie/obserwatorzy/delegaci, którzy rozpoczęli już podróż z miejsca zamieszkana do miejsca, w którym miał się odbyć mecz, otrzymują 75% ekwiwalentu. W takiej sytuacji ekwiwalent wypłaca WMZPN, a nie klub.
6. W rozgrywkach turniejowych orlików i żaków sędzia główny to ten, który musi sporządzić sprawozdanie meczowe, a sędzia asystent to ten, który takiego sprawozdania nie sporządza.
7. W rozgrywkach młodzieżowych, gdzie występuje stawka godzinowa (turnieje orlików i żaków), do czasu podlegającego zapłacie ekwiwalentu zalicza się wyłącznie czas od planowego rozpoczęcia pierwszego meczu turnieju do czasu zakończenia ostatniego meczu turnieju. Stawka godzinowa rozliczna jest z dokładnością do rozpoczętych pełnych kwadransów (np. przy 2 godzinach i 10 minutach sędzia otrzymuje ekwiwalent za 2 i 1/4 godziny, a przy 1 godzinie i 47 minutach sędzia otrzymuje ekwiwalnet za 2 pełne godziny).</t>
    </r>
  </si>
  <si>
    <t>Podstawa opodatkowania</t>
  </si>
  <si>
    <t>Ekwiwalent netto 
(do wypłaty)</t>
  </si>
  <si>
    <r>
      <rPr>
        <sz val="10"/>
        <rFont val="Calibri"/>
        <family val="2"/>
        <charset val="238"/>
        <scheme val="minor"/>
      </rPr>
      <t>załącznik nr 1 do uchwały 17/7/Z/2019 Zarządu W-MZPN z dnia 19 lipca 2019 roku</t>
    </r>
    <r>
      <rPr>
        <sz val="12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>skorygowany o zmianę stawki podatku dochodowego z 18% na 17%</t>
    </r>
    <r>
      <rPr>
        <sz val="14"/>
        <rFont val="Calibri"/>
        <family val="2"/>
        <charset val="238"/>
        <scheme val="minor"/>
      </rPr>
      <t xml:space="preserve">
</t>
    </r>
    <r>
      <rPr>
        <b/>
        <u/>
        <sz val="14"/>
        <rFont val="Calibri"/>
        <family val="2"/>
        <charset val="238"/>
        <scheme val="minor"/>
      </rPr>
      <t>Tabela zryczałtowanych ekwiwalentów sędziów, obserwatorów i delegatów
za mecze w rozgrywkach Warmińsko-Mazurskiego Związku Piłki Nożnej</t>
    </r>
  </si>
  <si>
    <t>Podatek dochodowy (17%)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</si>
</sst>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2" x14ac:knownFonts="1">
    <font>
      <sz val="10"/>
      <name val="Arial CE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13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 vertical="center" textRotation="90" wrapText="1"/>
    </xf>
    <xf numFmtId="165" fontId="1" fillId="2" borderId="13" xfId="0" applyNumberFormat="1" applyFont="1" applyFill="1" applyBorder="1" applyAlignment="1">
      <alignment horizontal="center" vertical="center" textRotation="90" wrapText="1"/>
    </xf>
    <xf numFmtId="165" fontId="1" fillId="0" borderId="11" xfId="0" applyNumberFormat="1" applyFont="1" applyFill="1" applyBorder="1" applyAlignment="1">
      <alignment horizontal="center" vertical="center" textRotation="90" wrapText="1"/>
    </xf>
    <xf numFmtId="165" fontId="1" fillId="0" borderId="12" xfId="0" applyNumberFormat="1" applyFont="1" applyFill="1" applyBorder="1" applyAlignment="1">
      <alignment horizontal="center" vertical="center" textRotation="90" wrapText="1"/>
    </xf>
    <xf numFmtId="1" fontId="2" fillId="4" borderId="0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/>
    </xf>
    <xf numFmtId="1" fontId="2" fillId="4" borderId="32" xfId="0" applyNumberFormat="1" applyFont="1" applyFill="1" applyBorder="1" applyAlignment="1">
      <alignment horizontal="center" vertical="center"/>
    </xf>
    <xf numFmtId="1" fontId="2" fillId="4" borderId="33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164" fontId="10" fillId="0" borderId="0" xfId="0" applyNumberFormat="1" applyFont="1" applyBorder="1" applyAlignment="1">
      <alignment wrapText="1"/>
    </xf>
    <xf numFmtId="1" fontId="2" fillId="4" borderId="8" xfId="0" applyNumberFormat="1" applyFont="1" applyFill="1" applyBorder="1" applyAlignment="1">
      <alignment horizontal="center" vertical="center"/>
    </xf>
    <xf numFmtId="165" fontId="1" fillId="4" borderId="35" xfId="0" applyNumberFormat="1" applyFont="1" applyFill="1" applyBorder="1" applyAlignment="1">
      <alignment horizontal="center" vertical="center" textRotation="90" wrapText="1"/>
    </xf>
    <xf numFmtId="165" fontId="1" fillId="0" borderId="35" xfId="0" applyNumberFormat="1" applyFont="1" applyFill="1" applyBorder="1" applyAlignment="1">
      <alignment horizontal="center" vertical="center" textRotation="90" wrapText="1"/>
    </xf>
    <xf numFmtId="165" fontId="1" fillId="2" borderId="36" xfId="0" applyNumberFormat="1" applyFont="1" applyFill="1" applyBorder="1" applyAlignment="1">
      <alignment horizontal="center" vertical="center" textRotation="90" wrapText="1"/>
    </xf>
    <xf numFmtId="1" fontId="2" fillId="4" borderId="9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65" fontId="1" fillId="4" borderId="34" xfId="0" applyNumberFormat="1" applyFont="1" applyFill="1" applyBorder="1" applyAlignment="1">
      <alignment horizontal="center" vertical="center" textRotation="90" wrapText="1"/>
    </xf>
    <xf numFmtId="165" fontId="1" fillId="4" borderId="35" xfId="0" applyNumberFormat="1" applyFont="1" applyFill="1" applyBorder="1" applyAlignment="1">
      <alignment horizontal="center" vertical="center" textRotation="90" wrapText="1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left" vertical="top" wrapText="1"/>
    </xf>
    <xf numFmtId="1" fontId="2" fillId="4" borderId="4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164" fontId="2" fillId="4" borderId="26" xfId="0" applyNumberFormat="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0</xdr:row>
      <xdr:rowOff>22859</xdr:rowOff>
    </xdr:from>
    <xdr:to>
      <xdr:col>0</xdr:col>
      <xdr:colOff>800101</xdr:colOff>
      <xdr:row>0</xdr:row>
      <xdr:rowOff>1045812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" y="22859"/>
          <a:ext cx="769620" cy="102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zoomScale="130" zoomScaleNormal="130" workbookViewId="0">
      <selection activeCell="Q44" sqref="Q44"/>
    </sheetView>
  </sheetViews>
  <sheetFormatPr defaultColWidth="5.88671875" defaultRowHeight="15" customHeight="1" x14ac:dyDescent="0.25"/>
  <cols>
    <col min="1" max="1" width="23.77734375" style="8" customWidth="1"/>
    <col min="2" max="2" width="5.88671875" style="12" customWidth="1"/>
    <col min="3" max="3" width="2.109375" style="8" customWidth="1"/>
    <col min="4" max="4" width="6.21875" style="13" customWidth="1"/>
    <col min="5" max="9" width="5" style="13" customWidth="1"/>
    <col min="10" max="10" width="25.77734375" style="13" customWidth="1"/>
    <col min="11" max="11" width="5.77734375" style="13" customWidth="1"/>
    <col min="12" max="12" width="5.88671875" style="13" customWidth="1"/>
    <col min="13" max="13" width="1.6640625" style="13" bestFit="1" customWidth="1"/>
    <col min="14" max="14" width="6.21875" style="13" customWidth="1"/>
    <col min="15" max="20" width="5" style="13" customWidth="1"/>
    <col min="21" max="23" width="5.88671875" style="8"/>
    <col min="24" max="25" width="8.21875" style="8" customWidth="1"/>
    <col min="26" max="16384" width="5.88671875" style="8"/>
  </cols>
  <sheetData>
    <row r="1" spans="1:20" s="6" customFormat="1" ht="82.8" customHeight="1" x14ac:dyDescent="0.2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20" s="10" customFormat="1" ht="15" customHeight="1" x14ac:dyDescent="0.25">
      <c r="B2" s="9"/>
      <c r="D2" s="11"/>
      <c r="E2" s="11"/>
      <c r="F2" s="26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0" customFormat="1" ht="15.6" customHeight="1" x14ac:dyDescent="0.25">
      <c r="A3" s="80" t="s">
        <v>28</v>
      </c>
      <c r="B3" s="80"/>
      <c r="C3" s="80"/>
      <c r="D3" s="80"/>
      <c r="E3" s="80"/>
      <c r="F3" s="80"/>
      <c r="G3" s="80"/>
      <c r="H3" s="80"/>
      <c r="I3" s="11"/>
      <c r="J3" s="76" t="s">
        <v>29</v>
      </c>
      <c r="K3" s="76"/>
      <c r="L3" s="76"/>
      <c r="M3" s="76"/>
      <c r="N3" s="76"/>
      <c r="O3" s="76"/>
      <c r="P3" s="76"/>
      <c r="Q3" s="76"/>
      <c r="R3" s="76"/>
      <c r="S3" s="11"/>
      <c r="T3" s="11"/>
    </row>
    <row r="4" spans="1:20" s="10" customFormat="1" ht="15" customHeight="1" thickBot="1" x14ac:dyDescent="0.3">
      <c r="B4" s="9"/>
      <c r="D4" s="11"/>
      <c r="E4" s="11"/>
      <c r="F4" s="2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6" customFormat="1" ht="75.599999999999994" customHeight="1" thickBot="1" x14ac:dyDescent="0.3">
      <c r="A5" s="77" t="s">
        <v>0</v>
      </c>
      <c r="B5" s="78"/>
      <c r="C5" s="79"/>
      <c r="D5" s="33" t="s">
        <v>3</v>
      </c>
      <c r="E5" s="35" t="s">
        <v>4</v>
      </c>
      <c r="F5" s="36" t="s">
        <v>36</v>
      </c>
      <c r="G5" s="36" t="s">
        <v>39</v>
      </c>
      <c r="H5" s="34" t="s">
        <v>37</v>
      </c>
      <c r="J5" s="77" t="s">
        <v>0</v>
      </c>
      <c r="K5" s="78"/>
      <c r="L5" s="78"/>
      <c r="M5" s="79"/>
      <c r="N5" s="33" t="s">
        <v>3</v>
      </c>
      <c r="O5" s="35" t="s">
        <v>4</v>
      </c>
      <c r="P5" s="36" t="s">
        <v>36</v>
      </c>
      <c r="Q5" s="36" t="s">
        <v>39</v>
      </c>
      <c r="R5" s="34" t="s">
        <v>37</v>
      </c>
    </row>
    <row r="6" spans="1:20" ht="17.399999999999999" customHeight="1" x14ac:dyDescent="0.25">
      <c r="A6" s="86" t="s">
        <v>5</v>
      </c>
      <c r="B6" s="87"/>
      <c r="C6" s="1" t="s">
        <v>2</v>
      </c>
      <c r="D6" s="14">
        <v>280</v>
      </c>
      <c r="E6" s="2">
        <f>D6*0.2</f>
        <v>56</v>
      </c>
      <c r="F6" s="3">
        <f>D6-E6</f>
        <v>224</v>
      </c>
      <c r="G6" s="21">
        <f>ROUND(F6*17%,0)</f>
        <v>38</v>
      </c>
      <c r="H6" s="20">
        <f t="shared" ref="H6:H13" si="0">D6-G6</f>
        <v>242</v>
      </c>
      <c r="I6" s="8"/>
      <c r="J6" s="70" t="s">
        <v>25</v>
      </c>
      <c r="K6" s="71"/>
      <c r="L6" s="72"/>
      <c r="M6" s="1" t="s">
        <v>2</v>
      </c>
      <c r="N6" s="25">
        <v>160</v>
      </c>
      <c r="O6" s="2">
        <f t="shared" ref="O6:O12" si="1">N6*0.2</f>
        <v>32</v>
      </c>
      <c r="P6" s="3">
        <f t="shared" ref="P6:P12" si="2">N6-O6</f>
        <v>128</v>
      </c>
      <c r="Q6" s="21">
        <f>ROUND(P6*17%,0)</f>
        <v>22</v>
      </c>
      <c r="R6" s="20">
        <f t="shared" ref="R6:R12" si="3">N6-Q6</f>
        <v>138</v>
      </c>
      <c r="S6" s="8"/>
      <c r="T6" s="8"/>
    </row>
    <row r="7" spans="1:20" ht="17.399999999999999" customHeight="1" thickBot="1" x14ac:dyDescent="0.3">
      <c r="A7" s="84"/>
      <c r="B7" s="85"/>
      <c r="C7" s="5" t="s">
        <v>1</v>
      </c>
      <c r="D7" s="15">
        <v>220</v>
      </c>
      <c r="E7" s="27">
        <f t="shared" ref="E7:E13" si="4">D7*0.2</f>
        <v>44</v>
      </c>
      <c r="F7" s="18">
        <f t="shared" ref="F7:F13" si="5">D7-E7</f>
        <v>176</v>
      </c>
      <c r="G7" s="23">
        <f t="shared" ref="G7:G24" si="6">ROUND(F7*17%,0)</f>
        <v>30</v>
      </c>
      <c r="H7" s="19">
        <f t="shared" si="0"/>
        <v>190</v>
      </c>
      <c r="I7" s="8"/>
      <c r="J7" s="73"/>
      <c r="K7" s="74"/>
      <c r="L7" s="75"/>
      <c r="M7" s="5" t="s">
        <v>1</v>
      </c>
      <c r="N7" s="15">
        <v>140</v>
      </c>
      <c r="O7" s="27">
        <f t="shared" si="1"/>
        <v>28</v>
      </c>
      <c r="P7" s="18">
        <f t="shared" si="2"/>
        <v>112</v>
      </c>
      <c r="Q7" s="23">
        <f t="shared" ref="Q7:Q31" si="7">ROUND(P7*17%,0)</f>
        <v>19</v>
      </c>
      <c r="R7" s="19">
        <f t="shared" si="3"/>
        <v>121</v>
      </c>
      <c r="S7" s="8"/>
      <c r="T7" s="8"/>
    </row>
    <row r="8" spans="1:20" ht="17.399999999999999" customHeight="1" x14ac:dyDescent="0.25">
      <c r="A8" s="86" t="s">
        <v>6</v>
      </c>
      <c r="B8" s="87"/>
      <c r="C8" s="1" t="s">
        <v>2</v>
      </c>
      <c r="D8" s="14">
        <v>210</v>
      </c>
      <c r="E8" s="2">
        <f t="shared" si="4"/>
        <v>42</v>
      </c>
      <c r="F8" s="3">
        <f t="shared" si="5"/>
        <v>168</v>
      </c>
      <c r="G8" s="21">
        <f t="shared" si="6"/>
        <v>29</v>
      </c>
      <c r="H8" s="20">
        <f t="shared" si="0"/>
        <v>181</v>
      </c>
      <c r="I8" s="8"/>
      <c r="J8" s="70" t="s">
        <v>9</v>
      </c>
      <c r="K8" s="71"/>
      <c r="L8" s="72"/>
      <c r="M8" s="1" t="s">
        <v>2</v>
      </c>
      <c r="N8" s="25">
        <v>140</v>
      </c>
      <c r="O8" s="2">
        <f t="shared" si="1"/>
        <v>28</v>
      </c>
      <c r="P8" s="3">
        <f t="shared" si="2"/>
        <v>112</v>
      </c>
      <c r="Q8" s="21">
        <f t="shared" si="7"/>
        <v>19</v>
      </c>
      <c r="R8" s="20">
        <f t="shared" si="3"/>
        <v>121</v>
      </c>
      <c r="S8" s="8"/>
      <c r="T8" s="8"/>
    </row>
    <row r="9" spans="1:20" ht="17.399999999999999" customHeight="1" thickBot="1" x14ac:dyDescent="0.3">
      <c r="A9" s="84"/>
      <c r="B9" s="85"/>
      <c r="C9" s="5" t="s">
        <v>1</v>
      </c>
      <c r="D9" s="15">
        <v>180</v>
      </c>
      <c r="E9" s="27">
        <f t="shared" si="4"/>
        <v>36</v>
      </c>
      <c r="F9" s="18">
        <f t="shared" si="5"/>
        <v>144</v>
      </c>
      <c r="G9" s="23">
        <f t="shared" si="6"/>
        <v>24</v>
      </c>
      <c r="H9" s="19">
        <f t="shared" si="0"/>
        <v>156</v>
      </c>
      <c r="I9" s="8"/>
      <c r="J9" s="73"/>
      <c r="K9" s="74"/>
      <c r="L9" s="75"/>
      <c r="M9" s="5" t="s">
        <v>1</v>
      </c>
      <c r="N9" s="15">
        <v>120</v>
      </c>
      <c r="O9" s="27">
        <f t="shared" si="1"/>
        <v>24</v>
      </c>
      <c r="P9" s="18">
        <f t="shared" si="2"/>
        <v>96</v>
      </c>
      <c r="Q9" s="23">
        <f t="shared" si="7"/>
        <v>16</v>
      </c>
      <c r="R9" s="19">
        <f t="shared" si="3"/>
        <v>104</v>
      </c>
      <c r="S9" s="8"/>
      <c r="T9" s="8"/>
    </row>
    <row r="10" spans="1:20" ht="17.399999999999999" customHeight="1" x14ac:dyDescent="0.25">
      <c r="A10" s="86" t="s">
        <v>7</v>
      </c>
      <c r="B10" s="87"/>
      <c r="C10" s="1" t="s">
        <v>2</v>
      </c>
      <c r="D10" s="14">
        <v>170</v>
      </c>
      <c r="E10" s="2">
        <f t="shared" si="4"/>
        <v>34</v>
      </c>
      <c r="F10" s="3">
        <f t="shared" si="5"/>
        <v>136</v>
      </c>
      <c r="G10" s="21">
        <f t="shared" si="6"/>
        <v>23</v>
      </c>
      <c r="H10" s="20">
        <f t="shared" si="0"/>
        <v>147</v>
      </c>
      <c r="I10" s="8"/>
      <c r="J10" s="70" t="s">
        <v>26</v>
      </c>
      <c r="K10" s="71"/>
      <c r="L10" s="72"/>
      <c r="M10" s="1" t="s">
        <v>2</v>
      </c>
      <c r="N10" s="25">
        <v>120</v>
      </c>
      <c r="O10" s="2">
        <f t="shared" si="1"/>
        <v>24</v>
      </c>
      <c r="P10" s="3">
        <f t="shared" si="2"/>
        <v>96</v>
      </c>
      <c r="Q10" s="21">
        <f t="shared" si="7"/>
        <v>16</v>
      </c>
      <c r="R10" s="20">
        <f t="shared" si="3"/>
        <v>104</v>
      </c>
      <c r="S10" s="8"/>
      <c r="T10" s="8"/>
    </row>
    <row r="11" spans="1:20" ht="17.399999999999999" customHeight="1" thickBot="1" x14ac:dyDescent="0.3">
      <c r="A11" s="84"/>
      <c r="B11" s="85"/>
      <c r="C11" s="5" t="s">
        <v>1</v>
      </c>
      <c r="D11" s="15">
        <v>145</v>
      </c>
      <c r="E11" s="27">
        <f t="shared" si="4"/>
        <v>29</v>
      </c>
      <c r="F11" s="18">
        <f t="shared" si="5"/>
        <v>116</v>
      </c>
      <c r="G11" s="23">
        <f t="shared" si="6"/>
        <v>20</v>
      </c>
      <c r="H11" s="19">
        <f t="shared" si="0"/>
        <v>125</v>
      </c>
      <c r="I11" s="8"/>
      <c r="J11" s="73"/>
      <c r="K11" s="74"/>
      <c r="L11" s="75"/>
      <c r="M11" s="5" t="s">
        <v>1</v>
      </c>
      <c r="N11" s="15">
        <v>100</v>
      </c>
      <c r="O11" s="27">
        <f t="shared" si="1"/>
        <v>20</v>
      </c>
      <c r="P11" s="18">
        <f t="shared" si="2"/>
        <v>80</v>
      </c>
      <c r="Q11" s="23">
        <f t="shared" si="7"/>
        <v>14</v>
      </c>
      <c r="R11" s="19">
        <f t="shared" si="3"/>
        <v>86</v>
      </c>
      <c r="S11" s="8"/>
      <c r="T11" s="8"/>
    </row>
    <row r="12" spans="1:20" ht="17.399999999999999" customHeight="1" x14ac:dyDescent="0.25">
      <c r="A12" s="86" t="s">
        <v>8</v>
      </c>
      <c r="B12" s="87"/>
      <c r="C12" s="1" t="s">
        <v>2</v>
      </c>
      <c r="D12" s="14">
        <v>150</v>
      </c>
      <c r="E12" s="2">
        <f t="shared" si="4"/>
        <v>30</v>
      </c>
      <c r="F12" s="3">
        <f t="shared" si="5"/>
        <v>120</v>
      </c>
      <c r="G12" s="21">
        <f t="shared" si="6"/>
        <v>20</v>
      </c>
      <c r="H12" s="20">
        <f t="shared" si="0"/>
        <v>130</v>
      </c>
      <c r="I12" s="8"/>
      <c r="J12" s="70" t="s">
        <v>13</v>
      </c>
      <c r="K12" s="71"/>
      <c r="L12" s="72"/>
      <c r="M12" s="1" t="s">
        <v>2</v>
      </c>
      <c r="N12" s="25">
        <v>140</v>
      </c>
      <c r="O12" s="2">
        <f t="shared" si="1"/>
        <v>28</v>
      </c>
      <c r="P12" s="3">
        <f t="shared" si="2"/>
        <v>112</v>
      </c>
      <c r="Q12" s="21">
        <f t="shared" si="7"/>
        <v>19</v>
      </c>
      <c r="R12" s="20">
        <f t="shared" si="3"/>
        <v>121</v>
      </c>
      <c r="S12" s="8"/>
      <c r="T12" s="8"/>
    </row>
    <row r="13" spans="1:20" ht="17.399999999999999" customHeight="1" thickBot="1" x14ac:dyDescent="0.3">
      <c r="A13" s="82"/>
      <c r="B13" s="83"/>
      <c r="C13" s="38" t="s">
        <v>1</v>
      </c>
      <c r="D13" s="37">
        <v>120</v>
      </c>
      <c r="E13" s="39">
        <f t="shared" si="4"/>
        <v>24</v>
      </c>
      <c r="F13" s="40">
        <f t="shared" si="5"/>
        <v>96</v>
      </c>
      <c r="G13" s="41">
        <f t="shared" si="6"/>
        <v>16</v>
      </c>
      <c r="H13" s="42">
        <f t="shared" si="0"/>
        <v>104</v>
      </c>
      <c r="I13" s="8"/>
      <c r="J13" s="73"/>
      <c r="K13" s="74"/>
      <c r="L13" s="75"/>
      <c r="M13" s="5" t="s">
        <v>1</v>
      </c>
      <c r="N13" s="15">
        <v>120</v>
      </c>
      <c r="O13" s="27">
        <f t="shared" ref="O13" si="8">N13*0.2</f>
        <v>24</v>
      </c>
      <c r="P13" s="18">
        <f t="shared" ref="P13" si="9">N13-O13</f>
        <v>96</v>
      </c>
      <c r="Q13" s="23">
        <f t="shared" si="7"/>
        <v>16</v>
      </c>
      <c r="R13" s="19">
        <f t="shared" ref="R13" si="10">N13-Q13</f>
        <v>104</v>
      </c>
      <c r="S13" s="8"/>
      <c r="T13" s="8"/>
    </row>
    <row r="14" spans="1:20" ht="17.399999999999999" customHeight="1" x14ac:dyDescent="0.25">
      <c r="A14" s="86" t="s">
        <v>18</v>
      </c>
      <c r="B14" s="87"/>
      <c r="C14" s="48" t="s">
        <v>2</v>
      </c>
      <c r="D14" s="25">
        <v>550</v>
      </c>
      <c r="E14" s="2">
        <f t="shared" ref="E14:E16" si="11">D14*0.2</f>
        <v>110</v>
      </c>
      <c r="F14" s="3">
        <f t="shared" ref="F14:F16" si="12">D14-E14</f>
        <v>440</v>
      </c>
      <c r="G14" s="21">
        <f t="shared" si="6"/>
        <v>75</v>
      </c>
      <c r="H14" s="20">
        <f t="shared" ref="H14:H16" si="13">D14-G14</f>
        <v>475</v>
      </c>
      <c r="I14" s="8"/>
      <c r="J14" s="70" t="s">
        <v>10</v>
      </c>
      <c r="K14" s="71"/>
      <c r="L14" s="72"/>
      <c r="M14" s="1" t="s">
        <v>2</v>
      </c>
      <c r="N14" s="25">
        <v>120</v>
      </c>
      <c r="O14" s="2">
        <f>N14*0.2</f>
        <v>24</v>
      </c>
      <c r="P14" s="3">
        <f>N14-O14</f>
        <v>96</v>
      </c>
      <c r="Q14" s="21">
        <f t="shared" si="7"/>
        <v>16</v>
      </c>
      <c r="R14" s="20">
        <f>N14-Q14</f>
        <v>104</v>
      </c>
      <c r="S14" s="8"/>
      <c r="T14" s="8"/>
    </row>
    <row r="15" spans="1:20" ht="17.399999999999999" customHeight="1" thickBot="1" x14ac:dyDescent="0.3">
      <c r="A15" s="82"/>
      <c r="B15" s="83"/>
      <c r="C15" s="49" t="s">
        <v>1</v>
      </c>
      <c r="D15" s="51">
        <v>450</v>
      </c>
      <c r="E15" s="47">
        <f t="shared" si="11"/>
        <v>90</v>
      </c>
      <c r="F15" s="16">
        <f t="shared" si="12"/>
        <v>360</v>
      </c>
      <c r="G15" s="22">
        <f t="shared" si="6"/>
        <v>61</v>
      </c>
      <c r="H15" s="17">
        <f t="shared" si="13"/>
        <v>389</v>
      </c>
      <c r="I15" s="8"/>
      <c r="J15" s="73"/>
      <c r="K15" s="74"/>
      <c r="L15" s="75"/>
      <c r="M15" s="5" t="s">
        <v>1</v>
      </c>
      <c r="N15" s="15">
        <v>100</v>
      </c>
      <c r="O15" s="27">
        <f>N15*0.2</f>
        <v>20</v>
      </c>
      <c r="P15" s="18">
        <f>N15-O15</f>
        <v>80</v>
      </c>
      <c r="Q15" s="23">
        <f t="shared" si="7"/>
        <v>14</v>
      </c>
      <c r="R15" s="19">
        <f>N15-Q15</f>
        <v>86</v>
      </c>
      <c r="S15" s="8"/>
      <c r="T15" s="8"/>
    </row>
    <row r="16" spans="1:20" ht="17.399999999999999" customHeight="1" thickBot="1" x14ac:dyDescent="0.3">
      <c r="A16" s="84"/>
      <c r="B16" s="85"/>
      <c r="C16" s="50" t="s">
        <v>32</v>
      </c>
      <c r="D16" s="52">
        <v>220</v>
      </c>
      <c r="E16" s="27">
        <f t="shared" si="11"/>
        <v>44</v>
      </c>
      <c r="F16" s="18">
        <f t="shared" si="12"/>
        <v>176</v>
      </c>
      <c r="G16" s="23">
        <f t="shared" si="6"/>
        <v>30</v>
      </c>
      <c r="H16" s="19">
        <f t="shared" si="13"/>
        <v>190</v>
      </c>
      <c r="I16" s="8"/>
      <c r="J16" s="70" t="s">
        <v>11</v>
      </c>
      <c r="K16" s="71"/>
      <c r="L16" s="72"/>
      <c r="M16" s="1" t="s">
        <v>2</v>
      </c>
      <c r="N16" s="25">
        <v>100</v>
      </c>
      <c r="O16" s="2">
        <f>N16*0.2</f>
        <v>20</v>
      </c>
      <c r="P16" s="3">
        <f>N16-O16</f>
        <v>80</v>
      </c>
      <c r="Q16" s="21">
        <f t="shared" si="7"/>
        <v>14</v>
      </c>
      <c r="R16" s="20">
        <f>N16-Q16</f>
        <v>86</v>
      </c>
      <c r="S16" s="8"/>
      <c r="T16" s="8"/>
    </row>
    <row r="17" spans="1:20" ht="17.399999999999999" customHeight="1" thickBot="1" x14ac:dyDescent="0.3">
      <c r="A17" s="82" t="s">
        <v>19</v>
      </c>
      <c r="B17" s="83"/>
      <c r="C17" s="32" t="s">
        <v>2</v>
      </c>
      <c r="D17" s="43">
        <v>280</v>
      </c>
      <c r="E17" s="44">
        <f t="shared" ref="E17:E24" si="14">D17*0.2</f>
        <v>56</v>
      </c>
      <c r="F17" s="4">
        <f t="shared" ref="F17:F24" si="15">D17-E17</f>
        <v>224</v>
      </c>
      <c r="G17" s="24">
        <f t="shared" si="6"/>
        <v>38</v>
      </c>
      <c r="H17" s="7">
        <f t="shared" ref="H17:H24" si="16">D17-G17</f>
        <v>242</v>
      </c>
      <c r="I17" s="8"/>
      <c r="J17" s="73"/>
      <c r="K17" s="74"/>
      <c r="L17" s="75"/>
      <c r="M17" s="5" t="s">
        <v>1</v>
      </c>
      <c r="N17" s="15">
        <v>80</v>
      </c>
      <c r="O17" s="27">
        <f>N17*0.2</f>
        <v>16</v>
      </c>
      <c r="P17" s="18">
        <f>N17-O17</f>
        <v>64</v>
      </c>
      <c r="Q17" s="23">
        <f t="shared" si="7"/>
        <v>11</v>
      </c>
      <c r="R17" s="19">
        <f>N17-Q17</f>
        <v>69</v>
      </c>
      <c r="S17" s="8"/>
      <c r="T17" s="8"/>
    </row>
    <row r="18" spans="1:20" ht="17.399999999999999" customHeight="1" thickBot="1" x14ac:dyDescent="0.3">
      <c r="A18" s="84"/>
      <c r="B18" s="85"/>
      <c r="C18" s="5" t="s">
        <v>1</v>
      </c>
      <c r="D18" s="15">
        <v>220</v>
      </c>
      <c r="E18" s="27">
        <f t="shared" si="14"/>
        <v>44</v>
      </c>
      <c r="F18" s="18">
        <f t="shared" si="15"/>
        <v>176</v>
      </c>
      <c r="G18" s="23">
        <f t="shared" si="6"/>
        <v>30</v>
      </c>
      <c r="H18" s="19">
        <f t="shared" si="16"/>
        <v>190</v>
      </c>
      <c r="I18" s="8"/>
      <c r="J18" s="70" t="s">
        <v>17</v>
      </c>
      <c r="K18" s="71"/>
      <c r="L18" s="72"/>
      <c r="M18" s="1" t="s">
        <v>2</v>
      </c>
      <c r="N18" s="25">
        <v>120</v>
      </c>
      <c r="O18" s="2">
        <f t="shared" ref="O18:O21" si="17">N18*0.2</f>
        <v>24</v>
      </c>
      <c r="P18" s="3">
        <f t="shared" ref="P18:P21" si="18">N18-O18</f>
        <v>96</v>
      </c>
      <c r="Q18" s="21">
        <f t="shared" si="7"/>
        <v>16</v>
      </c>
      <c r="R18" s="20">
        <f t="shared" ref="R18:R21" si="19">N18-Q18</f>
        <v>104</v>
      </c>
      <c r="S18" s="8"/>
      <c r="T18" s="8"/>
    </row>
    <row r="19" spans="1:20" ht="17.399999999999999" customHeight="1" thickBot="1" x14ac:dyDescent="0.3">
      <c r="A19" s="86" t="s">
        <v>20</v>
      </c>
      <c r="B19" s="87"/>
      <c r="C19" s="1" t="s">
        <v>2</v>
      </c>
      <c r="D19" s="14">
        <v>210</v>
      </c>
      <c r="E19" s="2">
        <f t="shared" si="14"/>
        <v>42</v>
      </c>
      <c r="F19" s="3">
        <f t="shared" si="15"/>
        <v>168</v>
      </c>
      <c r="G19" s="21">
        <f t="shared" si="6"/>
        <v>29</v>
      </c>
      <c r="H19" s="20">
        <f t="shared" si="16"/>
        <v>181</v>
      </c>
      <c r="I19" s="8"/>
      <c r="J19" s="73"/>
      <c r="K19" s="74"/>
      <c r="L19" s="75"/>
      <c r="M19" s="5" t="s">
        <v>1</v>
      </c>
      <c r="N19" s="15">
        <v>100</v>
      </c>
      <c r="O19" s="27">
        <f t="shared" si="17"/>
        <v>20</v>
      </c>
      <c r="P19" s="18">
        <f t="shared" si="18"/>
        <v>80</v>
      </c>
      <c r="Q19" s="23">
        <f t="shared" si="7"/>
        <v>14</v>
      </c>
      <c r="R19" s="19">
        <f t="shared" si="19"/>
        <v>86</v>
      </c>
      <c r="S19" s="8"/>
      <c r="T19" s="8"/>
    </row>
    <row r="20" spans="1:20" ht="17.399999999999999" customHeight="1" thickBot="1" x14ac:dyDescent="0.3">
      <c r="A20" s="84"/>
      <c r="B20" s="85"/>
      <c r="C20" s="5" t="s">
        <v>1</v>
      </c>
      <c r="D20" s="15">
        <v>180</v>
      </c>
      <c r="E20" s="27">
        <f t="shared" si="14"/>
        <v>36</v>
      </c>
      <c r="F20" s="18">
        <f t="shared" si="15"/>
        <v>144</v>
      </c>
      <c r="G20" s="23">
        <f t="shared" si="6"/>
        <v>24</v>
      </c>
      <c r="H20" s="19">
        <f t="shared" si="16"/>
        <v>156</v>
      </c>
      <c r="I20" s="8"/>
      <c r="J20" s="70" t="s">
        <v>23</v>
      </c>
      <c r="K20" s="71"/>
      <c r="L20" s="72"/>
      <c r="M20" s="1" t="s">
        <v>2</v>
      </c>
      <c r="N20" s="25">
        <v>100</v>
      </c>
      <c r="O20" s="2">
        <f t="shared" si="17"/>
        <v>20</v>
      </c>
      <c r="P20" s="3">
        <f t="shared" si="18"/>
        <v>80</v>
      </c>
      <c r="Q20" s="21">
        <f t="shared" si="7"/>
        <v>14</v>
      </c>
      <c r="R20" s="20">
        <f t="shared" si="19"/>
        <v>86</v>
      </c>
      <c r="S20" s="8"/>
      <c r="T20" s="8"/>
    </row>
    <row r="21" spans="1:20" ht="17.399999999999999" customHeight="1" thickBot="1" x14ac:dyDescent="0.3">
      <c r="A21" s="86" t="s">
        <v>21</v>
      </c>
      <c r="B21" s="87"/>
      <c r="C21" s="1" t="s">
        <v>2</v>
      </c>
      <c r="D21" s="14">
        <v>170</v>
      </c>
      <c r="E21" s="2">
        <f t="shared" si="14"/>
        <v>34</v>
      </c>
      <c r="F21" s="3">
        <f t="shared" si="15"/>
        <v>136</v>
      </c>
      <c r="G21" s="21">
        <f t="shared" si="6"/>
        <v>23</v>
      </c>
      <c r="H21" s="20">
        <f t="shared" si="16"/>
        <v>147</v>
      </c>
      <c r="I21" s="8"/>
      <c r="J21" s="73"/>
      <c r="K21" s="74"/>
      <c r="L21" s="75"/>
      <c r="M21" s="5" t="s">
        <v>1</v>
      </c>
      <c r="N21" s="15">
        <v>80</v>
      </c>
      <c r="O21" s="27">
        <f t="shared" si="17"/>
        <v>16</v>
      </c>
      <c r="P21" s="18">
        <f t="shared" si="18"/>
        <v>64</v>
      </c>
      <c r="Q21" s="23">
        <f t="shared" si="7"/>
        <v>11</v>
      </c>
      <c r="R21" s="19">
        <f t="shared" si="19"/>
        <v>69</v>
      </c>
      <c r="S21" s="8"/>
      <c r="T21" s="8"/>
    </row>
    <row r="22" spans="1:20" ht="17.399999999999999" customHeight="1" thickBot="1" x14ac:dyDescent="0.3">
      <c r="A22" s="84"/>
      <c r="B22" s="85"/>
      <c r="C22" s="5" t="s">
        <v>1</v>
      </c>
      <c r="D22" s="15">
        <v>145</v>
      </c>
      <c r="E22" s="27">
        <f t="shared" si="14"/>
        <v>29</v>
      </c>
      <c r="F22" s="18">
        <f t="shared" si="15"/>
        <v>116</v>
      </c>
      <c r="G22" s="23">
        <f t="shared" si="6"/>
        <v>20</v>
      </c>
      <c r="H22" s="19">
        <f t="shared" si="16"/>
        <v>125</v>
      </c>
      <c r="I22" s="8"/>
      <c r="J22" s="70" t="s">
        <v>24</v>
      </c>
      <c r="K22" s="71"/>
      <c r="L22" s="72"/>
      <c r="M22" s="1" t="s">
        <v>2</v>
      </c>
      <c r="N22" s="25">
        <v>80</v>
      </c>
      <c r="O22" s="2">
        <f t="shared" ref="O22:O23" si="20">N22*0.2</f>
        <v>16</v>
      </c>
      <c r="P22" s="3">
        <f t="shared" ref="P22:P23" si="21">N22-O22</f>
        <v>64</v>
      </c>
      <c r="Q22" s="21">
        <f t="shared" si="7"/>
        <v>11</v>
      </c>
      <c r="R22" s="20">
        <f t="shared" ref="R22:R23" si="22">N22-Q22</f>
        <v>69</v>
      </c>
      <c r="S22" s="8"/>
      <c r="T22" s="8"/>
    </row>
    <row r="23" spans="1:20" ht="17.399999999999999" customHeight="1" thickBot="1" x14ac:dyDescent="0.3">
      <c r="A23" s="86" t="s">
        <v>22</v>
      </c>
      <c r="B23" s="87"/>
      <c r="C23" s="1" t="s">
        <v>2</v>
      </c>
      <c r="D23" s="14">
        <v>150</v>
      </c>
      <c r="E23" s="2">
        <f t="shared" si="14"/>
        <v>30</v>
      </c>
      <c r="F23" s="3">
        <f t="shared" si="15"/>
        <v>120</v>
      </c>
      <c r="G23" s="21">
        <f t="shared" si="6"/>
        <v>20</v>
      </c>
      <c r="H23" s="20">
        <f t="shared" si="16"/>
        <v>130</v>
      </c>
      <c r="I23" s="8"/>
      <c r="J23" s="73"/>
      <c r="K23" s="74"/>
      <c r="L23" s="75"/>
      <c r="M23" s="5" t="s">
        <v>1</v>
      </c>
      <c r="N23" s="15">
        <v>60</v>
      </c>
      <c r="O23" s="27">
        <f t="shared" si="20"/>
        <v>12</v>
      </c>
      <c r="P23" s="18">
        <f t="shared" si="21"/>
        <v>48</v>
      </c>
      <c r="Q23" s="23">
        <f t="shared" si="7"/>
        <v>8</v>
      </c>
      <c r="R23" s="19">
        <f t="shared" si="22"/>
        <v>52</v>
      </c>
      <c r="S23" s="8"/>
      <c r="T23" s="8"/>
    </row>
    <row r="24" spans="1:20" ht="17.399999999999999" customHeight="1" thickBot="1" x14ac:dyDescent="0.3">
      <c r="A24" s="84"/>
      <c r="B24" s="85"/>
      <c r="C24" s="5" t="s">
        <v>1</v>
      </c>
      <c r="D24" s="15">
        <v>120</v>
      </c>
      <c r="E24" s="27">
        <f t="shared" si="14"/>
        <v>24</v>
      </c>
      <c r="F24" s="18">
        <f t="shared" si="15"/>
        <v>96</v>
      </c>
      <c r="G24" s="23">
        <f t="shared" si="6"/>
        <v>16</v>
      </c>
      <c r="H24" s="19">
        <f t="shared" si="16"/>
        <v>104</v>
      </c>
      <c r="I24" s="8"/>
      <c r="J24" s="70" t="s">
        <v>14</v>
      </c>
      <c r="K24" s="71"/>
      <c r="L24" s="72"/>
      <c r="M24" s="1" t="s">
        <v>2</v>
      </c>
      <c r="N24" s="25">
        <v>90</v>
      </c>
      <c r="O24" s="2">
        <f>N24*0.2</f>
        <v>18</v>
      </c>
      <c r="P24" s="3">
        <f>N24-O24</f>
        <v>72</v>
      </c>
      <c r="Q24" s="21">
        <f t="shared" si="7"/>
        <v>12</v>
      </c>
      <c r="R24" s="20">
        <f>N24-Q24</f>
        <v>78</v>
      </c>
      <c r="S24" s="8"/>
      <c r="T24" s="8"/>
    </row>
    <row r="25" spans="1:20" ht="17.399999999999999" customHeight="1" thickBot="1" x14ac:dyDescent="0.3">
      <c r="B25" s="8"/>
      <c r="D25" s="8"/>
      <c r="E25" s="8"/>
      <c r="F25" s="8"/>
      <c r="G25" s="8"/>
      <c r="H25" s="8"/>
      <c r="I25" s="8"/>
      <c r="J25" s="73"/>
      <c r="K25" s="74"/>
      <c r="L25" s="75"/>
      <c r="M25" s="5" t="s">
        <v>1</v>
      </c>
      <c r="N25" s="15">
        <v>70</v>
      </c>
      <c r="O25" s="27">
        <f>N25*0.2</f>
        <v>14</v>
      </c>
      <c r="P25" s="18">
        <f>N25-O25</f>
        <v>56</v>
      </c>
      <c r="Q25" s="23">
        <f t="shared" si="7"/>
        <v>10</v>
      </c>
      <c r="R25" s="19">
        <f>N25-Q25</f>
        <v>60</v>
      </c>
      <c r="S25" s="8"/>
      <c r="T25" s="8"/>
    </row>
    <row r="26" spans="1:20" ht="17.399999999999999" customHeight="1" x14ac:dyDescent="0.25">
      <c r="D26" s="8"/>
      <c r="E26" s="8"/>
      <c r="F26" s="8"/>
      <c r="G26" s="8"/>
      <c r="H26" s="8"/>
      <c r="I26" s="8"/>
      <c r="J26" s="70" t="s">
        <v>12</v>
      </c>
      <c r="K26" s="71"/>
      <c r="L26" s="72"/>
      <c r="M26" s="1" t="s">
        <v>2</v>
      </c>
      <c r="N26" s="25">
        <v>70</v>
      </c>
      <c r="O26" s="2">
        <f>N26*0.2</f>
        <v>14</v>
      </c>
      <c r="P26" s="3">
        <f t="shared" ref="P26:P29" si="23">N26-O26</f>
        <v>56</v>
      </c>
      <c r="Q26" s="21">
        <f t="shared" si="7"/>
        <v>10</v>
      </c>
      <c r="R26" s="20">
        <f>N26-Q26</f>
        <v>60</v>
      </c>
      <c r="S26" s="8"/>
      <c r="T26" s="8"/>
    </row>
    <row r="27" spans="1:20" ht="17.399999999999999" customHeight="1" thickBot="1" x14ac:dyDescent="0.3">
      <c r="B27" s="8"/>
      <c r="D27" s="8"/>
      <c r="E27" s="8"/>
      <c r="F27" s="8"/>
      <c r="G27" s="8"/>
      <c r="H27" s="8"/>
      <c r="I27" s="8"/>
      <c r="J27" s="73"/>
      <c r="K27" s="74"/>
      <c r="L27" s="75"/>
      <c r="M27" s="5" t="s">
        <v>1</v>
      </c>
      <c r="N27" s="15">
        <v>60</v>
      </c>
      <c r="O27" s="27">
        <f>N27*0.2</f>
        <v>12</v>
      </c>
      <c r="P27" s="18">
        <f t="shared" si="23"/>
        <v>48</v>
      </c>
      <c r="Q27" s="23">
        <f t="shared" si="7"/>
        <v>8</v>
      </c>
      <c r="R27" s="19">
        <f>N27-Q27</f>
        <v>52</v>
      </c>
      <c r="S27" s="8"/>
      <c r="T27" s="8"/>
    </row>
    <row r="28" spans="1:20" ht="17.399999999999999" customHeight="1" x14ac:dyDescent="0.3">
      <c r="A28" s="30" t="s">
        <v>27</v>
      </c>
      <c r="B28" s="55"/>
      <c r="C28" s="55"/>
      <c r="D28" s="55"/>
      <c r="E28" s="55"/>
      <c r="F28" s="55"/>
      <c r="G28" s="55"/>
      <c r="H28" s="55"/>
      <c r="I28" s="8"/>
      <c r="J28" s="70" t="s">
        <v>15</v>
      </c>
      <c r="K28" s="71"/>
      <c r="L28" s="72"/>
      <c r="M28" s="1" t="s">
        <v>2</v>
      </c>
      <c r="N28" s="25">
        <v>40</v>
      </c>
      <c r="O28" s="2">
        <f t="shared" ref="O28:O29" si="24">N28*0.2</f>
        <v>8</v>
      </c>
      <c r="P28" s="3">
        <f t="shared" si="23"/>
        <v>32</v>
      </c>
      <c r="Q28" s="21">
        <f t="shared" si="7"/>
        <v>5</v>
      </c>
      <c r="R28" s="20">
        <f t="shared" ref="R28:R29" si="25">N28-Q28</f>
        <v>35</v>
      </c>
      <c r="S28" s="8"/>
      <c r="T28" s="8"/>
    </row>
    <row r="29" spans="1:20" ht="17.399999999999999" customHeight="1" thickBot="1" x14ac:dyDescent="0.3">
      <c r="A29" s="88" t="s">
        <v>33</v>
      </c>
      <c r="B29" s="88"/>
      <c r="C29" s="88"/>
      <c r="D29" s="88"/>
      <c r="E29" s="88"/>
      <c r="F29" s="88"/>
      <c r="G29" s="88"/>
      <c r="H29" s="88"/>
      <c r="I29" s="8"/>
      <c r="J29" s="73"/>
      <c r="K29" s="74"/>
      <c r="L29" s="75"/>
      <c r="M29" s="5" t="s">
        <v>1</v>
      </c>
      <c r="N29" s="15">
        <v>30</v>
      </c>
      <c r="O29" s="27">
        <f t="shared" si="24"/>
        <v>6</v>
      </c>
      <c r="P29" s="18">
        <f t="shared" si="23"/>
        <v>24</v>
      </c>
      <c r="Q29" s="23">
        <f t="shared" si="7"/>
        <v>4</v>
      </c>
      <c r="R29" s="19">
        <f t="shared" si="25"/>
        <v>26</v>
      </c>
      <c r="S29" s="8"/>
      <c r="T29" s="8"/>
    </row>
    <row r="30" spans="1:20" s="28" customFormat="1" ht="17.399999999999999" customHeight="1" x14ac:dyDescent="0.25">
      <c r="A30" s="88"/>
      <c r="B30" s="88"/>
      <c r="C30" s="88"/>
      <c r="D30" s="88"/>
      <c r="E30" s="88"/>
      <c r="F30" s="88"/>
      <c r="G30" s="88"/>
      <c r="H30" s="88"/>
      <c r="J30" s="70" t="s">
        <v>16</v>
      </c>
      <c r="K30" s="71"/>
      <c r="L30" s="72"/>
      <c r="M30" s="1" t="s">
        <v>2</v>
      </c>
      <c r="N30" s="25">
        <v>30</v>
      </c>
      <c r="O30" s="2">
        <f>N30*0.2</f>
        <v>6</v>
      </c>
      <c r="P30" s="3">
        <f>N30-O30</f>
        <v>24</v>
      </c>
      <c r="Q30" s="21">
        <f t="shared" si="7"/>
        <v>4</v>
      </c>
      <c r="R30" s="20">
        <f>N30-Q30</f>
        <v>26</v>
      </c>
      <c r="S30" s="29"/>
      <c r="T30" s="29"/>
    </row>
    <row r="31" spans="1:20" ht="15" customHeight="1" thickBot="1" x14ac:dyDescent="0.3">
      <c r="A31" s="88"/>
      <c r="B31" s="88"/>
      <c r="C31" s="88"/>
      <c r="D31" s="88"/>
      <c r="E31" s="88"/>
      <c r="F31" s="88"/>
      <c r="G31" s="88"/>
      <c r="H31" s="88"/>
      <c r="J31" s="73"/>
      <c r="K31" s="74"/>
      <c r="L31" s="75"/>
      <c r="M31" s="5" t="s">
        <v>1</v>
      </c>
      <c r="N31" s="15">
        <v>30</v>
      </c>
      <c r="O31" s="27">
        <f>N31*0.2</f>
        <v>6</v>
      </c>
      <c r="P31" s="18">
        <f>N31-O31</f>
        <v>24</v>
      </c>
      <c r="Q31" s="23">
        <f t="shared" si="7"/>
        <v>4</v>
      </c>
      <c r="R31" s="19">
        <f>N31-Q31</f>
        <v>26</v>
      </c>
    </row>
    <row r="32" spans="1:20" ht="15" customHeight="1" x14ac:dyDescent="0.25">
      <c r="A32" s="88"/>
      <c r="B32" s="88"/>
      <c r="C32" s="88"/>
      <c r="D32" s="88"/>
      <c r="E32" s="88"/>
      <c r="F32" s="88"/>
      <c r="G32" s="88"/>
      <c r="H32" s="88"/>
    </row>
    <row r="33" spans="1:20" ht="15" customHeight="1" x14ac:dyDescent="0.25">
      <c r="B33" s="8"/>
      <c r="J33" s="31"/>
      <c r="K33" s="31"/>
      <c r="L33" s="66" t="s">
        <v>34</v>
      </c>
      <c r="M33" s="66"/>
      <c r="N33" s="66"/>
      <c r="O33" s="66"/>
      <c r="P33" s="66"/>
      <c r="Q33" s="66"/>
      <c r="R33" s="66"/>
    </row>
    <row r="34" spans="1:20" ht="15" customHeight="1" thickBot="1" x14ac:dyDescent="0.3">
      <c r="A34" s="67" t="s">
        <v>35</v>
      </c>
      <c r="B34" s="67"/>
      <c r="C34" s="67"/>
      <c r="D34" s="67"/>
      <c r="E34" s="67"/>
      <c r="F34" s="67"/>
      <c r="G34" s="67"/>
      <c r="H34" s="67"/>
      <c r="I34" s="67"/>
      <c r="J34" s="67"/>
      <c r="K34" s="53"/>
      <c r="L34" s="53"/>
      <c r="M34" s="53"/>
      <c r="N34" s="53"/>
      <c r="O34" s="53"/>
      <c r="P34" s="53"/>
      <c r="Q34" s="53"/>
      <c r="R34" s="53"/>
    </row>
    <row r="35" spans="1:20" ht="75.599999999999994" customHeight="1" thickBot="1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31"/>
      <c r="L35" s="62" t="s">
        <v>30</v>
      </c>
      <c r="M35" s="63"/>
      <c r="N35" s="57" t="s">
        <v>31</v>
      </c>
      <c r="O35" s="58" t="s">
        <v>4</v>
      </c>
      <c r="P35" s="58" t="s">
        <v>36</v>
      </c>
      <c r="Q35" s="58" t="s">
        <v>39</v>
      </c>
      <c r="R35" s="59" t="s">
        <v>37</v>
      </c>
    </row>
    <row r="36" spans="1:20" ht="15" customHeight="1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54"/>
      <c r="L36" s="64">
        <v>30</v>
      </c>
      <c r="M36" s="65"/>
      <c r="N36" s="56">
        <f t="shared" ref="N36:N43" si="26">0.75*L36</f>
        <v>22.5</v>
      </c>
      <c r="O36" s="4">
        <f t="shared" ref="O36:O43" si="27">N36*0.2</f>
        <v>4.5</v>
      </c>
      <c r="P36" s="4">
        <f t="shared" ref="P36:P43" si="28">N36-O36</f>
        <v>18</v>
      </c>
      <c r="Q36" s="24">
        <f>ROUND(P36*17%,0)</f>
        <v>3</v>
      </c>
      <c r="R36" s="7">
        <f t="shared" ref="R36" si="29">N36-Q36</f>
        <v>19.5</v>
      </c>
    </row>
    <row r="37" spans="1:20" ht="15" customHeight="1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8"/>
      <c r="L37" s="60">
        <v>40</v>
      </c>
      <c r="M37" s="61"/>
      <c r="N37" s="45">
        <f t="shared" si="26"/>
        <v>30</v>
      </c>
      <c r="O37" s="16">
        <f t="shared" si="27"/>
        <v>6</v>
      </c>
      <c r="P37" s="16">
        <f t="shared" si="28"/>
        <v>24</v>
      </c>
      <c r="Q37" s="22">
        <f t="shared" ref="Q37:Q52" si="30">ROUND(P37*17%,0)</f>
        <v>4</v>
      </c>
      <c r="R37" s="17">
        <f t="shared" ref="R37:R43" si="31">N37-Q37</f>
        <v>26</v>
      </c>
    </row>
    <row r="38" spans="1:20" ht="15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8"/>
      <c r="L38" s="60">
        <v>60</v>
      </c>
      <c r="M38" s="61"/>
      <c r="N38" s="45">
        <f t="shared" si="26"/>
        <v>45</v>
      </c>
      <c r="O38" s="16">
        <f t="shared" si="27"/>
        <v>9</v>
      </c>
      <c r="P38" s="16">
        <f t="shared" si="28"/>
        <v>36</v>
      </c>
      <c r="Q38" s="22">
        <f t="shared" si="30"/>
        <v>6</v>
      </c>
      <c r="R38" s="17">
        <f t="shared" si="31"/>
        <v>39</v>
      </c>
    </row>
    <row r="39" spans="1:20" ht="15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8"/>
      <c r="L39" s="60">
        <v>70</v>
      </c>
      <c r="M39" s="61"/>
      <c r="N39" s="45">
        <f t="shared" si="26"/>
        <v>52.5</v>
      </c>
      <c r="O39" s="16">
        <f t="shared" si="27"/>
        <v>10.5</v>
      </c>
      <c r="P39" s="16">
        <f t="shared" si="28"/>
        <v>42</v>
      </c>
      <c r="Q39" s="22">
        <f t="shared" si="30"/>
        <v>7</v>
      </c>
      <c r="R39" s="17">
        <f t="shared" si="31"/>
        <v>45.5</v>
      </c>
    </row>
    <row r="40" spans="1:20" ht="15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8"/>
      <c r="L40" s="60">
        <v>80</v>
      </c>
      <c r="M40" s="61"/>
      <c r="N40" s="45">
        <f t="shared" si="26"/>
        <v>60</v>
      </c>
      <c r="O40" s="16">
        <f t="shared" si="27"/>
        <v>12</v>
      </c>
      <c r="P40" s="16">
        <f t="shared" si="28"/>
        <v>48</v>
      </c>
      <c r="Q40" s="22">
        <f t="shared" si="30"/>
        <v>8</v>
      </c>
      <c r="R40" s="17">
        <f t="shared" si="31"/>
        <v>52</v>
      </c>
    </row>
    <row r="41" spans="1:20" ht="15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8"/>
      <c r="L41" s="60">
        <v>90</v>
      </c>
      <c r="M41" s="61"/>
      <c r="N41" s="45">
        <f t="shared" si="26"/>
        <v>67.5</v>
      </c>
      <c r="O41" s="16">
        <f t="shared" si="27"/>
        <v>13.5</v>
      </c>
      <c r="P41" s="16">
        <f t="shared" si="28"/>
        <v>54</v>
      </c>
      <c r="Q41" s="22">
        <f t="shared" si="30"/>
        <v>9</v>
      </c>
      <c r="R41" s="17">
        <f t="shared" si="31"/>
        <v>58.5</v>
      </c>
    </row>
    <row r="42" spans="1:20" ht="15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8"/>
      <c r="L42" s="60">
        <v>100</v>
      </c>
      <c r="M42" s="61"/>
      <c r="N42" s="45">
        <f t="shared" si="26"/>
        <v>75</v>
      </c>
      <c r="O42" s="16">
        <f t="shared" si="27"/>
        <v>15</v>
      </c>
      <c r="P42" s="16">
        <f t="shared" si="28"/>
        <v>60</v>
      </c>
      <c r="Q42" s="22">
        <f t="shared" si="30"/>
        <v>10</v>
      </c>
      <c r="R42" s="17">
        <f t="shared" si="31"/>
        <v>65</v>
      </c>
      <c r="T42" s="8"/>
    </row>
    <row r="43" spans="1:20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8"/>
      <c r="L43" s="60">
        <v>120</v>
      </c>
      <c r="M43" s="61"/>
      <c r="N43" s="45">
        <f t="shared" si="26"/>
        <v>90</v>
      </c>
      <c r="O43" s="16">
        <f t="shared" si="27"/>
        <v>18</v>
      </c>
      <c r="P43" s="16">
        <f t="shared" si="28"/>
        <v>72</v>
      </c>
      <c r="Q43" s="22">
        <f t="shared" si="30"/>
        <v>12</v>
      </c>
      <c r="R43" s="17">
        <f t="shared" si="31"/>
        <v>78</v>
      </c>
      <c r="T43" s="8"/>
    </row>
    <row r="44" spans="1:20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8"/>
      <c r="L44" s="60">
        <v>140</v>
      </c>
      <c r="M44" s="61"/>
      <c r="N44" s="45">
        <f t="shared" ref="N44:N52" si="32">0.75*L44</f>
        <v>105</v>
      </c>
      <c r="O44" s="16">
        <f t="shared" ref="O44:O52" si="33">N44*0.2</f>
        <v>21</v>
      </c>
      <c r="P44" s="16">
        <f t="shared" ref="P44:P52" si="34">N44-O44</f>
        <v>84</v>
      </c>
      <c r="Q44" s="22">
        <f t="shared" si="30"/>
        <v>14</v>
      </c>
      <c r="R44" s="17">
        <f t="shared" ref="R44:R52" si="35">N44-Q44</f>
        <v>91</v>
      </c>
      <c r="T44" s="8"/>
    </row>
    <row r="45" spans="1:20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8"/>
      <c r="L45" s="60">
        <v>145</v>
      </c>
      <c r="M45" s="61"/>
      <c r="N45" s="45">
        <f t="shared" si="32"/>
        <v>108.75</v>
      </c>
      <c r="O45" s="16">
        <f t="shared" si="33"/>
        <v>21.75</v>
      </c>
      <c r="P45" s="16">
        <f t="shared" si="34"/>
        <v>87</v>
      </c>
      <c r="Q45" s="22">
        <f t="shared" si="30"/>
        <v>15</v>
      </c>
      <c r="R45" s="17">
        <f t="shared" si="35"/>
        <v>93.75</v>
      </c>
      <c r="T45" s="8"/>
    </row>
    <row r="46" spans="1:20" ht="1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8"/>
      <c r="L46" s="60">
        <v>150</v>
      </c>
      <c r="M46" s="61"/>
      <c r="N46" s="45">
        <f t="shared" si="32"/>
        <v>112.5</v>
      </c>
      <c r="O46" s="16">
        <f t="shared" si="33"/>
        <v>22.5</v>
      </c>
      <c r="P46" s="16">
        <f t="shared" si="34"/>
        <v>90</v>
      </c>
      <c r="Q46" s="22">
        <f t="shared" si="30"/>
        <v>15</v>
      </c>
      <c r="R46" s="17">
        <f t="shared" si="35"/>
        <v>97.5</v>
      </c>
      <c r="T46" s="8"/>
    </row>
    <row r="47" spans="1:20" ht="1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L47" s="60">
        <v>160</v>
      </c>
      <c r="M47" s="61"/>
      <c r="N47" s="45">
        <f t="shared" si="32"/>
        <v>120</v>
      </c>
      <c r="O47" s="16">
        <f t="shared" si="33"/>
        <v>24</v>
      </c>
      <c r="P47" s="16">
        <f t="shared" si="34"/>
        <v>96</v>
      </c>
      <c r="Q47" s="22">
        <f t="shared" si="30"/>
        <v>16</v>
      </c>
      <c r="R47" s="17">
        <f t="shared" si="35"/>
        <v>104</v>
      </c>
      <c r="T47" s="8"/>
    </row>
    <row r="48" spans="1:20" ht="15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L48" s="60">
        <v>170</v>
      </c>
      <c r="M48" s="61"/>
      <c r="N48" s="45">
        <f t="shared" si="32"/>
        <v>127.5</v>
      </c>
      <c r="O48" s="16">
        <f t="shared" si="33"/>
        <v>25.5</v>
      </c>
      <c r="P48" s="16">
        <f t="shared" si="34"/>
        <v>102</v>
      </c>
      <c r="Q48" s="22">
        <f t="shared" si="30"/>
        <v>17</v>
      </c>
      <c r="R48" s="17">
        <f t="shared" si="35"/>
        <v>110.5</v>
      </c>
    </row>
    <row r="49" spans="1:25" ht="15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L49" s="60">
        <v>180</v>
      </c>
      <c r="M49" s="61"/>
      <c r="N49" s="45">
        <f t="shared" si="32"/>
        <v>135</v>
      </c>
      <c r="O49" s="16">
        <f t="shared" si="33"/>
        <v>27</v>
      </c>
      <c r="P49" s="16">
        <f t="shared" si="34"/>
        <v>108</v>
      </c>
      <c r="Q49" s="22">
        <f t="shared" si="30"/>
        <v>18</v>
      </c>
      <c r="R49" s="17">
        <f t="shared" si="35"/>
        <v>117</v>
      </c>
    </row>
    <row r="50" spans="1:25" ht="1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L50" s="60">
        <v>210</v>
      </c>
      <c r="M50" s="61"/>
      <c r="N50" s="45">
        <f t="shared" si="32"/>
        <v>157.5</v>
      </c>
      <c r="O50" s="16">
        <f t="shared" si="33"/>
        <v>31.5</v>
      </c>
      <c r="P50" s="16">
        <f t="shared" si="34"/>
        <v>126</v>
      </c>
      <c r="Q50" s="22">
        <f t="shared" si="30"/>
        <v>21</v>
      </c>
      <c r="R50" s="17">
        <f t="shared" si="35"/>
        <v>136.5</v>
      </c>
    </row>
    <row r="51" spans="1:25" ht="1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L51" s="60">
        <v>220</v>
      </c>
      <c r="M51" s="61"/>
      <c r="N51" s="45">
        <f t="shared" si="32"/>
        <v>165</v>
      </c>
      <c r="O51" s="16">
        <f t="shared" si="33"/>
        <v>33</v>
      </c>
      <c r="P51" s="16">
        <f t="shared" si="34"/>
        <v>132</v>
      </c>
      <c r="Q51" s="22">
        <f t="shared" si="30"/>
        <v>22</v>
      </c>
      <c r="R51" s="17">
        <f t="shared" si="35"/>
        <v>143</v>
      </c>
    </row>
    <row r="52" spans="1:25" ht="15" customHeight="1" thickBot="1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  <c r="L52" s="68">
        <v>280</v>
      </c>
      <c r="M52" s="69"/>
      <c r="N52" s="46">
        <f t="shared" si="32"/>
        <v>210</v>
      </c>
      <c r="O52" s="18">
        <f t="shared" si="33"/>
        <v>42</v>
      </c>
      <c r="P52" s="18">
        <f t="shared" si="34"/>
        <v>168</v>
      </c>
      <c r="Q52" s="23">
        <f t="shared" si="30"/>
        <v>29</v>
      </c>
      <c r="R52" s="19">
        <f t="shared" si="35"/>
        <v>181</v>
      </c>
    </row>
    <row r="53" spans="1:25" ht="1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25" ht="1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25" ht="1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25" ht="15" customHeight="1" x14ac:dyDescent="0.25">
      <c r="X56" s="13"/>
      <c r="Y56" s="13"/>
    </row>
  </sheetData>
  <sortState ref="B44:B79">
    <sortCondition ref="B44:B79"/>
  </sortState>
  <mergeCells count="48">
    <mergeCell ref="A3:H3"/>
    <mergeCell ref="A1:R1"/>
    <mergeCell ref="L43:M43"/>
    <mergeCell ref="L44:M44"/>
    <mergeCell ref="L45:M45"/>
    <mergeCell ref="A17:B18"/>
    <mergeCell ref="A19:B20"/>
    <mergeCell ref="A21:B22"/>
    <mergeCell ref="A23:B24"/>
    <mergeCell ref="A5:C5"/>
    <mergeCell ref="A6:B7"/>
    <mergeCell ref="A8:B9"/>
    <mergeCell ref="A10:B11"/>
    <mergeCell ref="A12:B13"/>
    <mergeCell ref="A14:B16"/>
    <mergeCell ref="A29:H32"/>
    <mergeCell ref="J14:L15"/>
    <mergeCell ref="J3:R3"/>
    <mergeCell ref="J16:L17"/>
    <mergeCell ref="J18:L19"/>
    <mergeCell ref="J20:L21"/>
    <mergeCell ref="J5:M5"/>
    <mergeCell ref="J6:L7"/>
    <mergeCell ref="J8:L9"/>
    <mergeCell ref="J10:L11"/>
    <mergeCell ref="J12:L13"/>
    <mergeCell ref="J22:L23"/>
    <mergeCell ref="J24:L25"/>
    <mergeCell ref="J26:L27"/>
    <mergeCell ref="J28:L29"/>
    <mergeCell ref="J30:L31"/>
    <mergeCell ref="A34:J55"/>
    <mergeCell ref="L52:M52"/>
    <mergeCell ref="L46:M46"/>
    <mergeCell ref="L47:M47"/>
    <mergeCell ref="L48:M48"/>
    <mergeCell ref="L49:M49"/>
    <mergeCell ref="L50:M50"/>
    <mergeCell ref="L51:M51"/>
    <mergeCell ref="L38:M38"/>
    <mergeCell ref="L39:M39"/>
    <mergeCell ref="L40:M40"/>
    <mergeCell ref="L41:M41"/>
    <mergeCell ref="L42:M42"/>
    <mergeCell ref="L35:M35"/>
    <mergeCell ref="L36:M36"/>
    <mergeCell ref="L37:M37"/>
    <mergeCell ref="L33:R33"/>
  </mergeCells>
  <pageMargins left="0.39370078740157483" right="0.39370078740157483" top="0.39370078740157483" bottom="0.39370078740157483" header="0.31496062992125984" footer="0.31496062992125984"/>
  <pageSetup paperSize="9" scale="7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Ekwiwalenty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Ekwiwalenty sędziów piłki nożnej w W-MZPN - luty 2006</dc:title>
  <dc:creator>Marek Łukiewski</dc:creator>
  <cp:lastModifiedBy>Marcin</cp:lastModifiedBy>
  <cp:lastPrinted>2019-10-10T12:04:12Z</cp:lastPrinted>
  <dcterms:created xsi:type="dcterms:W3CDTF">2004-07-03T09:27:54Z</dcterms:created>
  <dcterms:modified xsi:type="dcterms:W3CDTF">2019-10-10T12:42:24Z</dcterms:modified>
</cp:coreProperties>
</file>